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65371" windowWidth="20565" windowHeight="9405" activeTab="0"/>
  </bookViews>
  <sheets>
    <sheet name="2020-2021" sheetId="1" r:id="rId1"/>
  </sheets>
  <definedNames>
    <definedName name="_xlnm.Print_Area" localSheetId="0">'2020-2021'!$A$1:$D$86</definedName>
  </definedNames>
  <calcPr fullCalcOnLoad="1"/>
</workbook>
</file>

<file path=xl/sharedStrings.xml><?xml version="1.0" encoding="utf-8"?>
<sst xmlns="http://schemas.openxmlformats.org/spreadsheetml/2006/main" count="94" uniqueCount="87">
  <si>
    <t>И Н Ф О Р М А Ц И Я</t>
  </si>
  <si>
    <t>(тыс.руб.)</t>
  </si>
  <si>
    <t>Наименование показателя</t>
  </si>
  <si>
    <t>Налог на доходы физических лиц</t>
  </si>
  <si>
    <t>Транспортный налог</t>
  </si>
  <si>
    <t>Государственная пошлина, сборы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</si>
  <si>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</si>
  <si>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</si>
  <si>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</si>
  <si>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Иные межбюджетные трансферты</t>
  </si>
  <si>
    <t>ИТОГО ДОХОДОВ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</si>
  <si>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</si>
  <si>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</si>
  <si>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</si>
  <si>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</si>
  <si>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</si>
  <si>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</si>
  <si>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</si>
  <si>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</si>
  <si>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</si>
  <si>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</si>
  <si>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</si>
  <si>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</si>
  <si>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</si>
  <si>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</si>
  <si>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</si>
  <si>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</si>
  <si>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</si>
  <si>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</si>
  <si>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</si>
  <si>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</si>
  <si>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</si>
  <si>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</si>
  <si>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</si>
  <si>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</si>
  <si>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</si>
  <si>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</si>
  <si>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</si>
  <si>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</si>
  <si>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</si>
  <si>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</si>
  <si>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</si>
  <si>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</si>
  <si>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</si>
  <si>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</si>
  <si>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</si>
  <si>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</si>
  <si>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</si>
  <si>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</si>
  <si>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</si>
  <si>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</si>
  <si>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</si>
  <si>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ОБСЛУЖИВАНИЕ ГОСУДАРСТВЕННОГО МУНИЦИПАЛЬНОГО ДОЛГА</t>
  </si>
  <si>
    <t>ИТОГО РАСХОДОВ</t>
  </si>
  <si>
    <t>Результат исполнения бюджета (дефицит"-".профицит "+")</t>
  </si>
  <si>
    <t>Доходы от продажи материальных и нематериальных активов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</si>
  <si>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</si>
  <si>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</si>
  <si>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</si>
  <si>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</si>
  <si>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НАЛОГОВЫЕ И НЕНАЛОГОВЫЕ ДОХОДЫ</t>
  </si>
  <si>
    <t>Единый сельскохозяйственный налог</t>
  </si>
  <si>
    <t>Дополнительное образование детей</t>
  </si>
  <si>
    <t>Другие вопросы в  области средств массовой информации</t>
  </si>
  <si>
    <t xml:space="preserve">Молодежная политика </t>
  </si>
  <si>
    <t>Налог, взимаемый в связи с применением упрощённой системы налогообложения</t>
  </si>
  <si>
    <t>Доходы от использования имущества находящегося в государственной и муниципальной собственности</t>
  </si>
  <si>
    <t>Прочие неналоговые доходы</t>
  </si>
  <si>
    <t>Акцизы по подакцизным товарам                                               (продукции), производимым на территории Российской Федерации</t>
  </si>
  <si>
    <t>2020</t>
  </si>
  <si>
    <t>в 2021 году в сравнении с соответствующим периодом 2020 года</t>
  </si>
  <si>
    <t>% исполнения 2021 года в сравнении с соответствующим периодом 2020 года</t>
  </si>
  <si>
    <t>2021</t>
  </si>
  <si>
    <t>Обслуживание государственного (муниципального) внутреннего долга</t>
  </si>
  <si>
    <t>Водное хозяйство</t>
  </si>
  <si>
    <t>св. 200</t>
  </si>
  <si>
    <t>об  исполнении бюджета Калтанского городского округа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</si>
  <si>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</si>
  <si>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</si>
  <si>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</si>
  <si>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</si>
  <si>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</si>
  <si>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(межбюджетные субсидии)</t>
  </si>
  <si>
    <t>Субвенции бюджетам городских округов</t>
  </si>
  <si>
    <t>Земельный налог</t>
  </si>
  <si>
    <t>Исполнено на 1 января</t>
  </si>
  <si>
    <t>Топливно-энергетический комплекс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</si>
</sst>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0.00,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0" fillId="44" borderId="7" applyNumberFormat="0" applyFont="0" applyAlignment="0" applyProtection="0"/>
    <xf numFmtId="0" fontId="44" fillId="3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4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5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45" borderId="0" xfId="0" applyFont="1" applyFill="1" applyAlignment="1">
      <alignment/>
    </xf>
    <xf numFmtId="0" fontId="4" fillId="0" borderId="0" xfId="94" applyFont="1" applyAlignment="1">
      <alignment horizontal="center"/>
      <protection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94" applyFont="1" applyFill="1" applyBorder="1" applyAlignment="1">
      <alignment vertical="top" wrapText="1"/>
      <protection/>
    </xf>
    <xf numFmtId="0" fontId="49" fillId="0" borderId="0" xfId="0" applyFont="1" applyAlignment="1">
      <alignment/>
    </xf>
    <xf numFmtId="0" fontId="7" fillId="0" borderId="0" xfId="94" applyFont="1" applyBorder="1" applyAlignment="1">
      <alignment horizontal="justify" vertical="top"/>
      <protection/>
    </xf>
    <xf numFmtId="0" fontId="8" fillId="0" borderId="0" xfId="94" applyFont="1" applyBorder="1" applyAlignment="1">
      <alignment horizontal="center"/>
      <protection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4" fillId="0" borderId="0" xfId="94" applyNumberFormat="1" applyFont="1" applyAlignment="1">
      <alignment horizontal="center"/>
      <protection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43" fontId="48" fillId="0" borderId="0" xfId="102" applyFont="1" applyAlignment="1">
      <alignment/>
    </xf>
    <xf numFmtId="43" fontId="48" fillId="45" borderId="0" xfId="102" applyFont="1" applyFill="1" applyAlignment="1">
      <alignment/>
    </xf>
    <xf numFmtId="49" fontId="4" fillId="45" borderId="10" xfId="94" applyNumberFormat="1" applyFont="1" applyFill="1" applyBorder="1" applyAlignment="1">
      <alignment horizontal="center" vertical="center" wrapText="1"/>
      <protection/>
    </xf>
    <xf numFmtId="0" fontId="6" fillId="0" borderId="10" xfId="94" applyFont="1" applyBorder="1" applyAlignment="1">
      <alignment horizontal="center" vertical="center" wrapText="1"/>
      <protection/>
    </xf>
    <xf numFmtId="3" fontId="6" fillId="45" borderId="10" xfId="94" applyNumberFormat="1" applyFont="1" applyFill="1" applyBorder="1" applyAlignment="1">
      <alignment horizontal="center" vertical="center"/>
      <protection/>
    </xf>
    <xf numFmtId="0" fontId="6" fillId="0" borderId="10" xfId="94" applyFont="1" applyBorder="1" applyAlignment="1">
      <alignment horizontal="center" vertical="center"/>
      <protection/>
    </xf>
    <xf numFmtId="0" fontId="5" fillId="0" borderId="10" xfId="94" applyFont="1" applyFill="1" applyBorder="1" applyAlignment="1">
      <alignment vertical="top" wrapText="1"/>
      <protection/>
    </xf>
    <xf numFmtId="0" fontId="6" fillId="0" borderId="10" xfId="94" applyFont="1" applyBorder="1" applyAlignment="1">
      <alignment horizontal="center" wrapText="1"/>
      <protection/>
    </xf>
    <xf numFmtId="166" fontId="6" fillId="45" borderId="10" xfId="94" applyNumberFormat="1" applyFont="1" applyFill="1" applyBorder="1" applyAlignment="1">
      <alignment horizontal="center"/>
      <protection/>
    </xf>
    <xf numFmtId="0" fontId="6" fillId="0" borderId="10" xfId="94" applyFont="1" applyBorder="1" applyAlignment="1">
      <alignment horizontal="center"/>
      <protection/>
    </xf>
    <xf numFmtId="0" fontId="5" fillId="18" borderId="10" xfId="94" applyFont="1" applyFill="1" applyBorder="1" applyAlignment="1">
      <alignment vertical="center" wrapText="1"/>
      <protection/>
    </xf>
    <xf numFmtId="0" fontId="4" fillId="0" borderId="10" xfId="94" applyFont="1" applyFill="1" applyBorder="1" applyAlignment="1">
      <alignment wrapText="1"/>
      <protection/>
    </xf>
    <xf numFmtId="0" fontId="4" fillId="45" borderId="10" xfId="0" applyFont="1" applyFill="1" applyBorder="1" applyAlignment="1">
      <alignment wrapText="1"/>
    </xf>
    <xf numFmtId="0" fontId="4" fillId="45" borderId="10" xfId="94" applyFont="1" applyFill="1" applyBorder="1" applyAlignment="1">
      <alignment wrapText="1"/>
      <protection/>
    </xf>
    <xf numFmtId="0" fontId="4" fillId="45" borderId="10" xfId="94" applyFont="1" applyFill="1" applyBorder="1" applyAlignment="1">
      <alignment vertical="top" wrapText="1"/>
      <protection/>
    </xf>
    <xf numFmtId="0" fontId="4" fillId="0" borderId="10" xfId="94" applyFont="1" applyFill="1" applyBorder="1" applyAlignment="1">
      <alignment vertical="center" wrapText="1"/>
      <protection/>
    </xf>
    <xf numFmtId="0" fontId="4" fillId="0" borderId="10" xfId="94" applyFont="1" applyFill="1" applyBorder="1" applyAlignment="1">
      <alignment vertical="top" wrapText="1"/>
      <protection/>
    </xf>
    <xf numFmtId="0" fontId="5" fillId="19" borderId="10" xfId="94" applyFont="1" applyFill="1" applyBorder="1" applyAlignment="1">
      <alignment vertical="top" wrapText="1"/>
      <protection/>
    </xf>
    <xf numFmtId="0" fontId="5" fillId="18" borderId="10" xfId="94" applyFont="1" applyFill="1" applyBorder="1" applyAlignment="1">
      <alignment vertical="top" wrapText="1"/>
      <protection/>
    </xf>
    <xf numFmtId="49" fontId="48" fillId="0" borderId="10" xfId="93" applyNumberFormat="1" applyFont="1" applyBorder="1" applyAlignment="1">
      <alignment vertical="top" wrapText="1"/>
      <protection/>
    </xf>
    <xf numFmtId="49" fontId="48" fillId="0" borderId="10" xfId="93" applyNumberFormat="1" applyFont="1" applyBorder="1" applyAlignment="1">
      <alignment wrapText="1"/>
      <protection/>
    </xf>
    <xf numFmtId="0" fontId="5" fillId="18" borderId="10" xfId="94" applyFont="1" applyFill="1" applyBorder="1" applyAlignment="1">
      <alignment wrapText="1"/>
      <protection/>
    </xf>
    <xf numFmtId="49" fontId="48" fillId="45" borderId="10" xfId="93" applyNumberFormat="1" applyFont="1" applyFill="1" applyBorder="1" applyAlignment="1">
      <alignment wrapText="1"/>
      <protection/>
    </xf>
    <xf numFmtId="0" fontId="5" fillId="18" borderId="10" xfId="94" applyFont="1" applyFill="1" applyBorder="1" applyAlignment="1">
      <alignment horizontal="left" wrapText="1"/>
      <protection/>
    </xf>
    <xf numFmtId="49" fontId="4" fillId="45" borderId="10" xfId="94" applyNumberFormat="1" applyFont="1" applyFill="1" applyBorder="1" applyAlignment="1">
      <alignment horizontal="center" vertical="center" wrapText="1"/>
      <protection/>
    </xf>
    <xf numFmtId="166" fontId="4" fillId="0" borderId="0" xfId="102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3" fillId="18" borderId="10" xfId="94" applyNumberFormat="1" applyFont="1" applyFill="1" applyBorder="1" applyAlignment="1">
      <alignment horizontal="center"/>
      <protection/>
    </xf>
    <xf numFmtId="165" fontId="3" fillId="18" borderId="10" xfId="94" applyNumberFormat="1" applyFont="1" applyFill="1" applyBorder="1" applyAlignment="1">
      <alignment horizontal="center"/>
      <protection/>
    </xf>
    <xf numFmtId="166" fontId="50" fillId="0" borderId="10" xfId="95" applyNumberFormat="1" applyFont="1" applyBorder="1" applyAlignment="1">
      <alignment horizontal="center"/>
      <protection/>
    </xf>
    <xf numFmtId="166" fontId="9" fillId="0" borderId="10" xfId="95" applyNumberFormat="1" applyFont="1" applyBorder="1" applyAlignment="1">
      <alignment horizontal="center"/>
      <protection/>
    </xf>
    <xf numFmtId="165" fontId="9" fillId="45" borderId="10" xfId="94" applyNumberFormat="1" applyFont="1" applyFill="1" applyBorder="1" applyAlignment="1">
      <alignment horizontal="center"/>
      <protection/>
    </xf>
    <xf numFmtId="166" fontId="9" fillId="45" borderId="10" xfId="94" applyNumberFormat="1" applyFont="1" applyFill="1" applyBorder="1" applyAlignment="1">
      <alignment horizontal="center"/>
      <protection/>
    </xf>
    <xf numFmtId="166" fontId="10" fillId="19" borderId="10" xfId="94" applyNumberFormat="1" applyFont="1" applyFill="1" applyBorder="1" applyAlignment="1">
      <alignment horizontal="center"/>
      <protection/>
    </xf>
    <xf numFmtId="166" fontId="3" fillId="19" borderId="10" xfId="94" applyNumberFormat="1" applyFont="1" applyFill="1" applyBorder="1" applyAlignment="1">
      <alignment horizontal="center"/>
      <protection/>
    </xf>
    <xf numFmtId="165" fontId="3" fillId="19" borderId="10" xfId="94" applyNumberFormat="1" applyFont="1" applyFill="1" applyBorder="1" applyAlignment="1">
      <alignment horizontal="center"/>
      <protection/>
    </xf>
    <xf numFmtId="166" fontId="10" fillId="45" borderId="10" xfId="94" applyNumberFormat="1" applyFont="1" applyFill="1" applyBorder="1" applyAlignment="1">
      <alignment horizontal="center"/>
      <protection/>
    </xf>
    <xf numFmtId="166" fontId="3" fillId="45" borderId="10" xfId="94" applyNumberFormat="1" applyFont="1" applyFill="1" applyBorder="1" applyAlignment="1">
      <alignment horizontal="center"/>
      <protection/>
    </xf>
    <xf numFmtId="165" fontId="3" fillId="45" borderId="10" xfId="94" applyNumberFormat="1" applyFont="1" applyFill="1" applyBorder="1" applyAlignment="1">
      <alignment horizontal="center"/>
      <protection/>
    </xf>
    <xf numFmtId="3" fontId="50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left" vertical="top" wrapText="1"/>
    </xf>
    <xf numFmtId="0" fontId="3" fillId="0" borderId="0" xfId="94" applyFont="1" applyAlignment="1">
      <alignment horizontal="center" vertical="top"/>
      <protection/>
    </xf>
    <xf numFmtId="0" fontId="3" fillId="0" borderId="0" xfId="94" applyFont="1" applyBorder="1" applyAlignment="1">
      <alignment horizontal="center" vertical="top"/>
      <protection/>
    </xf>
    <xf numFmtId="0" fontId="4" fillId="0" borderId="10" xfId="94" applyFont="1" applyBorder="1" applyAlignment="1">
      <alignment horizontal="center" vertical="center" wrapText="1"/>
      <protection/>
    </xf>
    <xf numFmtId="49" fontId="4" fillId="45" borderId="10" xfId="94" applyNumberFormat="1" applyFont="1" applyFill="1" applyBorder="1" applyAlignment="1">
      <alignment horizontal="center" vertical="center" wrapText="1"/>
      <protection/>
    </xf>
    <xf numFmtId="49" fontId="4" fillId="0" borderId="10" xfId="94" applyNumberFormat="1" applyFont="1" applyBorder="1" applyAlignment="1">
      <alignment horizontal="center" vertical="center" wrapText="1"/>
      <protection/>
    </xf>
    <xf numFmtId="3" fontId="9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3" xfId="94"/>
    <cellStyle name="Обычный_2018-2019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dxfs count="4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50" sqref="C50"/>
    </sheetView>
  </sheetViews>
  <sheetFormatPr defaultColWidth="9.140625" defaultRowHeight="15"/>
  <cols>
    <col min="1" max="1" width="57.421875" style="7" customWidth="1"/>
    <col min="2" max="2" width="27.8515625" style="10" customWidth="1"/>
    <col min="3" max="3" width="27.8515625" style="42" customWidth="1"/>
    <col min="4" max="4" width="18.8515625" style="10" customWidth="1"/>
    <col min="6" max="6" width="19.140625" style="0" bestFit="1" customWidth="1"/>
    <col min="7" max="7" width="14.7109375" style="0" bestFit="1" customWidth="1"/>
    <col min="8" max="8" width="16.140625" style="0" bestFit="1" customWidth="1"/>
    <col min="9" max="9" width="13.57421875" style="0" bestFit="1" customWidth="1"/>
    <col min="10" max="11" width="14.7109375" style="0" bestFit="1" customWidth="1"/>
  </cols>
  <sheetData>
    <row r="1" spans="1:4" ht="15.75">
      <c r="A1" s="58" t="s">
        <v>0</v>
      </c>
      <c r="B1" s="58"/>
      <c r="C1" s="58"/>
      <c r="D1" s="58"/>
    </row>
    <row r="2" spans="1:4" ht="15.75">
      <c r="A2" s="58" t="s">
        <v>76</v>
      </c>
      <c r="B2" s="58"/>
      <c r="C2" s="58"/>
      <c r="D2" s="58"/>
    </row>
    <row r="3" spans="1:4" ht="15.75">
      <c r="A3" s="59" t="s">
        <v>70</v>
      </c>
      <c r="B3" s="59"/>
      <c r="C3" s="59"/>
      <c r="D3" s="59"/>
    </row>
    <row r="4" spans="1:4" ht="15">
      <c r="A4" s="8"/>
      <c r="B4" s="3"/>
      <c r="C4" s="12"/>
      <c r="D4" s="9" t="s">
        <v>1</v>
      </c>
    </row>
    <row r="5" spans="1:4" s="1" customFormat="1" ht="27" customHeight="1">
      <c r="A5" s="60" t="s">
        <v>2</v>
      </c>
      <c r="B5" s="61" t="s">
        <v>85</v>
      </c>
      <c r="C5" s="61"/>
      <c r="D5" s="62" t="s">
        <v>71</v>
      </c>
    </row>
    <row r="6" spans="1:4" s="1" customFormat="1" ht="27.75" customHeight="1">
      <c r="A6" s="60"/>
      <c r="B6" s="17" t="s">
        <v>69</v>
      </c>
      <c r="C6" s="39" t="s">
        <v>72</v>
      </c>
      <c r="D6" s="62"/>
    </row>
    <row r="7" spans="1:4" s="1" customFormat="1" ht="13.5" customHeight="1">
      <c r="A7" s="18">
        <v>1</v>
      </c>
      <c r="B7" s="18">
        <v>2</v>
      </c>
      <c r="C7" s="19">
        <v>3</v>
      </c>
      <c r="D7" s="20">
        <v>4</v>
      </c>
    </row>
    <row r="8" spans="1:4" s="1" customFormat="1" ht="12.75" customHeight="1">
      <c r="A8" s="21"/>
      <c r="B8" s="22"/>
      <c r="C8" s="23"/>
      <c r="D8" s="24"/>
    </row>
    <row r="9" spans="1:11" s="1" customFormat="1" ht="15.75">
      <c r="A9" s="25" t="s">
        <v>60</v>
      </c>
      <c r="B9" s="43">
        <f>SUM(B10:B25)</f>
        <v>342925.1</v>
      </c>
      <c r="C9" s="43">
        <f>SUM(C10:C25)</f>
        <v>401109.8</v>
      </c>
      <c r="D9" s="44">
        <f>C9/B9*100</f>
        <v>116.96717446462799</v>
      </c>
      <c r="F9" s="15"/>
      <c r="G9" s="15"/>
      <c r="H9" s="15"/>
      <c r="I9" s="15"/>
      <c r="J9" s="15"/>
      <c r="K9" s="15"/>
    </row>
    <row r="10" spans="1:11" s="1" customFormat="1" ht="24" customHeight="1">
      <c r="A10" s="26" t="s">
        <v>3</v>
      </c>
      <c r="B10" s="45">
        <v>182915.5</v>
      </c>
      <c r="C10" s="46">
        <v>206492.4</v>
      </c>
      <c r="D10" s="47">
        <f aca="true" t="shared" si="0" ref="D10:D25">C10/B10*100</f>
        <v>112.88950362325774</v>
      </c>
      <c r="F10" s="15"/>
      <c r="G10" s="15"/>
      <c r="H10" s="15"/>
      <c r="I10" s="15"/>
      <c r="J10" s="15"/>
      <c r="K10" s="15"/>
    </row>
    <row r="11" spans="1:11" s="1" customFormat="1" ht="26.25">
      <c r="A11" s="26" t="s">
        <v>68</v>
      </c>
      <c r="B11" s="45">
        <v>7216.3</v>
      </c>
      <c r="C11" s="46">
        <v>9524.8</v>
      </c>
      <c r="D11" s="47">
        <f t="shared" si="0"/>
        <v>131.99007801782074</v>
      </c>
      <c r="F11" s="15"/>
      <c r="G11" s="15"/>
      <c r="H11" s="15"/>
      <c r="I11" s="15"/>
      <c r="J11" s="15"/>
      <c r="K11" s="15"/>
    </row>
    <row r="12" spans="1:11" s="1" customFormat="1" ht="26.25">
      <c r="A12" s="27" t="s">
        <v>65</v>
      </c>
      <c r="B12" s="45">
        <v>4747.1</v>
      </c>
      <c r="C12" s="46">
        <v>7282.7</v>
      </c>
      <c r="D12" s="47">
        <f t="shared" si="0"/>
        <v>153.41366307851106</v>
      </c>
      <c r="F12" s="15"/>
      <c r="G12" s="15"/>
      <c r="H12" s="15"/>
      <c r="I12" s="15"/>
      <c r="J12" s="15"/>
      <c r="K12" s="15"/>
    </row>
    <row r="13" spans="1:11" s="2" customFormat="1" ht="26.25">
      <c r="A13" s="27" t="s">
        <v>77</v>
      </c>
      <c r="B13" s="45">
        <v>7284.5</v>
      </c>
      <c r="C13" s="46">
        <v>2475</v>
      </c>
      <c r="D13" s="47">
        <f t="shared" si="0"/>
        <v>33.97625094378475</v>
      </c>
      <c r="F13" s="16"/>
      <c r="G13" s="16"/>
      <c r="H13" s="16"/>
      <c r="I13" s="16"/>
      <c r="J13" s="16"/>
      <c r="K13" s="16"/>
    </row>
    <row r="14" spans="1:11" s="2" customFormat="1" ht="23.25" customHeight="1">
      <c r="A14" s="27" t="s">
        <v>61</v>
      </c>
      <c r="B14" s="45">
        <v>379.4</v>
      </c>
      <c r="C14" s="46">
        <v>32.2</v>
      </c>
      <c r="D14" s="47">
        <f t="shared" si="0"/>
        <v>8.48708487084871</v>
      </c>
      <c r="F14" s="16"/>
      <c r="G14" s="16"/>
      <c r="H14" s="16"/>
      <c r="I14" s="16"/>
      <c r="J14" s="16"/>
      <c r="K14" s="16"/>
    </row>
    <row r="15" spans="1:11" s="2" customFormat="1" ht="30" customHeight="1">
      <c r="A15" s="27" t="s">
        <v>78</v>
      </c>
      <c r="B15" s="45">
        <v>229.2</v>
      </c>
      <c r="C15" s="46">
        <v>4650.3</v>
      </c>
      <c r="D15" s="47">
        <f t="shared" si="0"/>
        <v>2028.926701570681</v>
      </c>
      <c r="H15" s="16"/>
      <c r="I15" s="16"/>
      <c r="J15" s="16"/>
      <c r="K15" s="16"/>
    </row>
    <row r="16" spans="1:11" s="1" customFormat="1" ht="23.25" customHeight="1">
      <c r="A16" s="26" t="s">
        <v>79</v>
      </c>
      <c r="B16" s="45">
        <v>2852.2</v>
      </c>
      <c r="C16" s="46">
        <v>3103.7</v>
      </c>
      <c r="D16" s="47">
        <f t="shared" si="0"/>
        <v>108.81775471565808</v>
      </c>
      <c r="F16" s="16"/>
      <c r="G16" s="16"/>
      <c r="H16" s="15"/>
      <c r="I16" s="15"/>
      <c r="J16" s="15"/>
      <c r="K16" s="15"/>
    </row>
    <row r="17" spans="1:11" s="1" customFormat="1" ht="21" customHeight="1">
      <c r="A17" s="26" t="s">
        <v>4</v>
      </c>
      <c r="B17" s="45">
        <v>817.6</v>
      </c>
      <c r="C17" s="46">
        <v>1239.8</v>
      </c>
      <c r="D17" s="47">
        <f t="shared" si="0"/>
        <v>151.63894324853229</v>
      </c>
      <c r="F17" s="15"/>
      <c r="G17" s="15"/>
      <c r="H17" s="15"/>
      <c r="I17" s="15"/>
      <c r="J17" s="15"/>
      <c r="K17" s="15"/>
    </row>
    <row r="18" spans="1:11" s="1" customFormat="1" ht="19.5" customHeight="1">
      <c r="A18" s="26" t="s">
        <v>84</v>
      </c>
      <c r="B18" s="45">
        <v>35813.6</v>
      </c>
      <c r="C18" s="46">
        <v>43481.7</v>
      </c>
      <c r="D18" s="47">
        <f t="shared" si="0"/>
        <v>121.41113990216006</v>
      </c>
      <c r="F18" s="15"/>
      <c r="G18" s="15"/>
      <c r="H18" s="15"/>
      <c r="I18" s="15"/>
      <c r="J18" s="15"/>
      <c r="K18" s="15"/>
    </row>
    <row r="19" spans="1:11" s="1" customFormat="1" ht="22.5" customHeight="1">
      <c r="A19" s="28" t="s">
        <v>5</v>
      </c>
      <c r="B19" s="45">
        <v>4167.3</v>
      </c>
      <c r="C19" s="46">
        <v>4321.4</v>
      </c>
      <c r="D19" s="47">
        <f t="shared" si="0"/>
        <v>103.69783792863483</v>
      </c>
      <c r="F19" s="15"/>
      <c r="G19" s="15"/>
      <c r="H19" s="15"/>
      <c r="I19" s="15"/>
      <c r="J19" s="15"/>
      <c r="K19" s="15"/>
    </row>
    <row r="20" spans="1:11" s="1" customFormat="1" ht="26.25">
      <c r="A20" s="28" t="s">
        <v>66</v>
      </c>
      <c r="B20" s="45">
        <v>46868</v>
      </c>
      <c r="C20" s="46">
        <v>54574.2</v>
      </c>
      <c r="D20" s="47">
        <f t="shared" si="0"/>
        <v>116.44234872407613</v>
      </c>
      <c r="F20" s="15"/>
      <c r="G20" s="15"/>
      <c r="H20" s="15"/>
      <c r="I20" s="15"/>
      <c r="J20" s="15"/>
      <c r="K20" s="15"/>
    </row>
    <row r="21" spans="1:11" s="1" customFormat="1" ht="21" customHeight="1">
      <c r="A21" s="28" t="s">
        <v>6</v>
      </c>
      <c r="B21" s="45">
        <v>25474.3</v>
      </c>
      <c r="C21" s="46">
        <v>34101.3</v>
      </c>
      <c r="D21" s="47">
        <f t="shared" si="0"/>
        <v>133.86550366447753</v>
      </c>
      <c r="F21" s="15"/>
      <c r="G21" s="15"/>
      <c r="H21" s="15"/>
      <c r="I21" s="15"/>
      <c r="J21" s="15"/>
      <c r="K21" s="15"/>
    </row>
    <row r="22" spans="1:11" s="1" customFormat="1" ht="25.5">
      <c r="A22" s="29" t="s">
        <v>7</v>
      </c>
      <c r="B22" s="45">
        <v>6864.7</v>
      </c>
      <c r="C22" s="46">
        <v>24760.2</v>
      </c>
      <c r="D22" s="47">
        <f t="shared" si="0"/>
        <v>360.68874095007794</v>
      </c>
      <c r="F22" s="15"/>
      <c r="G22" s="15"/>
      <c r="H22" s="15"/>
      <c r="I22" s="15"/>
      <c r="J22" s="15"/>
      <c r="K22" s="15"/>
    </row>
    <row r="23" spans="1:11" s="1" customFormat="1" ht="15.75">
      <c r="A23" s="29" t="s">
        <v>55</v>
      </c>
      <c r="B23" s="45">
        <v>15117.8</v>
      </c>
      <c r="C23" s="46">
        <v>2728.6</v>
      </c>
      <c r="D23" s="47">
        <f t="shared" si="0"/>
        <v>18.04892246226303</v>
      </c>
      <c r="F23" s="15"/>
      <c r="G23" s="15"/>
      <c r="H23" s="15"/>
      <c r="I23" s="15"/>
      <c r="J23" s="15"/>
      <c r="K23" s="15"/>
    </row>
    <row r="24" spans="1:11" s="1" customFormat="1" ht="19.5" customHeight="1">
      <c r="A24" s="29" t="s">
        <v>8</v>
      </c>
      <c r="B24" s="45">
        <v>1175.6</v>
      </c>
      <c r="C24" s="46">
        <v>964.2</v>
      </c>
      <c r="D24" s="47">
        <f t="shared" si="0"/>
        <v>82.01769309288875</v>
      </c>
      <c r="F24" s="15"/>
      <c r="G24" s="15"/>
      <c r="H24" s="15"/>
      <c r="I24" s="15"/>
      <c r="J24" s="15"/>
      <c r="K24" s="15"/>
    </row>
    <row r="25" spans="1:11" s="1" customFormat="1" ht="22.5" customHeight="1">
      <c r="A25" s="29" t="s">
        <v>67</v>
      </c>
      <c r="B25" s="45">
        <v>1002</v>
      </c>
      <c r="C25" s="46">
        <v>1377.3</v>
      </c>
      <c r="D25" s="47">
        <f t="shared" si="0"/>
        <v>137.4550898203593</v>
      </c>
      <c r="F25" s="15"/>
      <c r="G25" s="15"/>
      <c r="H25" s="15"/>
      <c r="I25" s="15"/>
      <c r="J25" s="15"/>
      <c r="K25" s="15"/>
    </row>
    <row r="26" spans="1:11" s="1" customFormat="1" ht="15.75">
      <c r="A26" s="25" t="s">
        <v>59</v>
      </c>
      <c r="B26" s="43">
        <f>B27+B33+B34</f>
        <v>1120963.7</v>
      </c>
      <c r="C26" s="43">
        <f>C27+C33+C34</f>
        <v>1049540.7</v>
      </c>
      <c r="D26" s="44">
        <f>C26/B26*100</f>
        <v>93.628428824234</v>
      </c>
      <c r="F26" s="15"/>
      <c r="G26" s="15"/>
      <c r="H26" s="15"/>
      <c r="I26" s="15"/>
      <c r="J26" s="15"/>
      <c r="K26" s="15"/>
    </row>
    <row r="27" spans="1:11" s="1" customFormat="1" ht="25.5">
      <c r="A27" s="30" t="s">
        <v>58</v>
      </c>
      <c r="B27" s="48">
        <f>SUM(B28:B32)</f>
        <v>1119906.7999999998</v>
      </c>
      <c r="C27" s="48">
        <f>SUM(C28:C32)</f>
        <v>1059003.5</v>
      </c>
      <c r="D27" s="47">
        <f>C27/B27*100</f>
        <v>94.56175281728802</v>
      </c>
      <c r="F27" s="15"/>
      <c r="G27" s="15"/>
      <c r="H27" s="15"/>
      <c r="I27" s="15"/>
      <c r="J27" s="15"/>
      <c r="K27" s="15"/>
    </row>
    <row r="28" spans="1:11" s="1" customFormat="1" ht="25.5">
      <c r="A28" s="31" t="s">
        <v>80</v>
      </c>
      <c r="B28" s="45">
        <v>241083</v>
      </c>
      <c r="C28" s="46">
        <v>169076</v>
      </c>
      <c r="D28" s="47">
        <f aca="true" t="shared" si="1" ref="D28:D34">C28/B28*100</f>
        <v>70.13186330019123</v>
      </c>
      <c r="F28" s="15"/>
      <c r="G28" s="15"/>
      <c r="H28" s="15"/>
      <c r="I28" s="15"/>
      <c r="J28" s="15"/>
      <c r="K28" s="15"/>
    </row>
    <row r="29" spans="1:11" s="1" customFormat="1" ht="25.5">
      <c r="A29" s="31" t="s">
        <v>81</v>
      </c>
      <c r="B29" s="45">
        <v>204700</v>
      </c>
      <c r="C29" s="46">
        <v>183031</v>
      </c>
      <c r="D29" s="47">
        <f t="shared" si="1"/>
        <v>89.4142647777235</v>
      </c>
      <c r="F29" s="15"/>
      <c r="G29" s="15"/>
      <c r="H29" s="15"/>
      <c r="I29" s="15"/>
      <c r="J29" s="15"/>
      <c r="K29" s="15"/>
    </row>
    <row r="30" spans="1:11" s="1" customFormat="1" ht="15.75">
      <c r="A30" s="31" t="s">
        <v>82</v>
      </c>
      <c r="B30" s="45">
        <v>258950.9</v>
      </c>
      <c r="C30" s="46">
        <v>154280.3</v>
      </c>
      <c r="D30" s="47">
        <f t="shared" si="1"/>
        <v>59.578978099709246</v>
      </c>
      <c r="F30" s="15"/>
      <c r="G30" s="15"/>
      <c r="H30" s="15"/>
      <c r="I30" s="15"/>
      <c r="J30" s="15"/>
      <c r="K30" s="15"/>
    </row>
    <row r="31" spans="1:11" s="1" customFormat="1" ht="24" customHeight="1">
      <c r="A31" s="31" t="s">
        <v>83</v>
      </c>
      <c r="B31" s="45">
        <v>406477</v>
      </c>
      <c r="C31" s="46">
        <v>532383.3</v>
      </c>
      <c r="D31" s="47">
        <f t="shared" si="1"/>
        <v>130.97501211630671</v>
      </c>
      <c r="F31" s="15"/>
      <c r="G31" s="15"/>
      <c r="H31" s="15"/>
      <c r="I31" s="15"/>
      <c r="J31" s="15"/>
      <c r="K31" s="15"/>
    </row>
    <row r="32" spans="1:11" s="1" customFormat="1" ht="24" customHeight="1">
      <c r="A32" s="31" t="s">
        <v>9</v>
      </c>
      <c r="B32" s="45">
        <v>8695.9</v>
      </c>
      <c r="C32" s="46">
        <v>20232.9</v>
      </c>
      <c r="D32" s="47">
        <f t="shared" si="1"/>
        <v>232.6717188560126</v>
      </c>
      <c r="F32" s="15"/>
      <c r="G32" s="15"/>
      <c r="H32" s="15"/>
      <c r="I32" s="15"/>
      <c r="J32" s="15"/>
      <c r="K32" s="15"/>
    </row>
    <row r="33" spans="1:11" s="1" customFormat="1" ht="15.75">
      <c r="A33" s="30" t="s">
        <v>56</v>
      </c>
      <c r="B33" s="45">
        <v>1087.6</v>
      </c>
      <c r="C33" s="46">
        <v>3290.3</v>
      </c>
      <c r="D33" s="47">
        <f t="shared" si="1"/>
        <v>302.52850312614936</v>
      </c>
      <c r="F33" s="15"/>
      <c r="G33" s="15"/>
      <c r="H33" s="15"/>
      <c r="I33" s="15"/>
      <c r="J33" s="15"/>
      <c r="K33" s="15"/>
    </row>
    <row r="34" spans="1:11" s="1" customFormat="1" ht="38.25">
      <c r="A34" s="30" t="s">
        <v>57</v>
      </c>
      <c r="B34" s="45">
        <v>-30.7</v>
      </c>
      <c r="C34" s="46">
        <v>-12753.1</v>
      </c>
      <c r="D34" s="47">
        <f t="shared" si="1"/>
        <v>41541.042345276874</v>
      </c>
      <c r="F34" s="15"/>
      <c r="G34" s="15"/>
      <c r="H34" s="15"/>
      <c r="I34" s="15"/>
      <c r="J34" s="15"/>
      <c r="K34" s="15"/>
    </row>
    <row r="35" spans="1:11" s="1" customFormat="1" ht="15.75">
      <c r="A35" s="32" t="s">
        <v>10</v>
      </c>
      <c r="B35" s="49">
        <f>B9+B26</f>
        <v>1463888.7999999998</v>
      </c>
      <c r="C35" s="50">
        <f>C9+C26</f>
        <v>1450650.5</v>
      </c>
      <c r="D35" s="51">
        <f>C35/B35*100</f>
        <v>99.09567584641677</v>
      </c>
      <c r="F35" s="15"/>
      <c r="G35" s="15"/>
      <c r="H35" s="15"/>
      <c r="I35" s="15"/>
      <c r="J35" s="15"/>
      <c r="K35" s="15"/>
    </row>
    <row r="36" spans="1:6" s="1" customFormat="1" ht="15.75">
      <c r="A36" s="21"/>
      <c r="B36" s="52"/>
      <c r="C36" s="53"/>
      <c r="D36" s="54"/>
      <c r="F36" s="15"/>
    </row>
    <row r="37" spans="1:11" s="1" customFormat="1" ht="15.75">
      <c r="A37" s="33" t="s">
        <v>11</v>
      </c>
      <c r="B37" s="43">
        <f>SUM(B38:B44)</f>
        <v>90198.5</v>
      </c>
      <c r="C37" s="43">
        <f>SUM(C38:C44)</f>
        <v>98148.89</v>
      </c>
      <c r="D37" s="44">
        <f aca="true" t="shared" si="2" ref="D37:D48">C37/B37*100</f>
        <v>108.8143261805906</v>
      </c>
      <c r="F37" s="15"/>
      <c r="G37" s="15"/>
      <c r="H37" s="15"/>
      <c r="I37" s="15"/>
      <c r="J37" s="15"/>
      <c r="K37" s="15"/>
    </row>
    <row r="38" spans="1:11" s="1" customFormat="1" ht="37.5" customHeight="1">
      <c r="A38" s="34" t="s">
        <v>12</v>
      </c>
      <c r="B38" s="56">
        <v>1905.8</v>
      </c>
      <c r="C38" s="55">
        <v>2013.89</v>
      </c>
      <c r="D38" s="47">
        <f t="shared" si="2"/>
        <v>105.67163395949208</v>
      </c>
      <c r="F38" s="15"/>
      <c r="G38" s="15"/>
      <c r="H38" s="15"/>
      <c r="I38" s="15"/>
      <c r="J38" s="15"/>
      <c r="K38" s="15"/>
    </row>
    <row r="39" spans="1:11" s="1" customFormat="1" ht="38.25">
      <c r="A39" s="34" t="s">
        <v>13</v>
      </c>
      <c r="B39" s="56">
        <v>3048</v>
      </c>
      <c r="C39" s="55">
        <v>3063</v>
      </c>
      <c r="D39" s="47">
        <f t="shared" si="2"/>
        <v>100.49212598425197</v>
      </c>
      <c r="F39" s="15"/>
      <c r="G39" s="15"/>
      <c r="H39" s="15"/>
      <c r="I39" s="15"/>
      <c r="J39" s="15"/>
      <c r="K39" s="15"/>
    </row>
    <row r="40" spans="1:11" s="1" customFormat="1" ht="38.25">
      <c r="A40" s="34" t="s">
        <v>14</v>
      </c>
      <c r="B40" s="56">
        <v>23712.7</v>
      </c>
      <c r="C40" s="55">
        <v>25187</v>
      </c>
      <c r="D40" s="47">
        <f t="shared" si="2"/>
        <v>106.21734344886917</v>
      </c>
      <c r="F40" s="15"/>
      <c r="G40" s="15"/>
      <c r="H40" s="15"/>
      <c r="I40" s="15"/>
      <c r="J40" s="15"/>
      <c r="K40" s="15"/>
    </row>
    <row r="41" spans="1:11" s="1" customFormat="1" ht="15.75">
      <c r="A41" s="34" t="s">
        <v>15</v>
      </c>
      <c r="B41" s="56">
        <v>0</v>
      </c>
      <c r="C41" s="55">
        <v>0</v>
      </c>
      <c r="D41" s="47" t="e">
        <f t="shared" si="2"/>
        <v>#DIV/0!</v>
      </c>
      <c r="F41" s="15"/>
      <c r="G41" s="15"/>
      <c r="H41" s="15"/>
      <c r="I41" s="15"/>
      <c r="J41" s="15"/>
      <c r="K41" s="15"/>
    </row>
    <row r="42" spans="1:11" s="1" customFormat="1" ht="25.5">
      <c r="A42" s="34" t="s">
        <v>16</v>
      </c>
      <c r="B42" s="56">
        <v>998</v>
      </c>
      <c r="C42" s="55">
        <v>7783</v>
      </c>
      <c r="D42" s="47">
        <f t="shared" si="2"/>
        <v>779.8597194388778</v>
      </c>
      <c r="F42" s="15"/>
      <c r="G42" s="15"/>
      <c r="H42" s="15"/>
      <c r="I42" s="15"/>
      <c r="J42" s="15"/>
      <c r="K42" s="15"/>
    </row>
    <row r="43" spans="1:11" s="1" customFormat="1" ht="19.5" customHeight="1">
      <c r="A43" s="34" t="s">
        <v>17</v>
      </c>
      <c r="B43" s="56">
        <v>0</v>
      </c>
      <c r="C43" s="55">
        <v>1632</v>
      </c>
      <c r="D43" s="47" t="e">
        <f t="shared" si="2"/>
        <v>#DIV/0!</v>
      </c>
      <c r="F43" s="15"/>
      <c r="G43" s="15"/>
      <c r="H43" s="15"/>
      <c r="I43" s="15"/>
      <c r="J43" s="15"/>
      <c r="K43" s="15"/>
    </row>
    <row r="44" spans="1:11" s="1" customFormat="1" ht="15.75">
      <c r="A44" s="34" t="s">
        <v>18</v>
      </c>
      <c r="B44" s="56">
        <v>60534</v>
      </c>
      <c r="C44" s="55">
        <v>58470</v>
      </c>
      <c r="D44" s="47">
        <f t="shared" si="2"/>
        <v>96.59034592130043</v>
      </c>
      <c r="F44" s="15"/>
      <c r="G44" s="15"/>
      <c r="H44" s="15"/>
      <c r="I44" s="15"/>
      <c r="J44" s="15"/>
      <c r="K44" s="15"/>
    </row>
    <row r="45" spans="1:11" s="1" customFormat="1" ht="15.75">
      <c r="A45" s="33" t="s">
        <v>19</v>
      </c>
      <c r="B45" s="43">
        <f>B46</f>
        <v>2103</v>
      </c>
      <c r="C45" s="43">
        <f>C46</f>
        <v>2206</v>
      </c>
      <c r="D45" s="44">
        <f t="shared" si="2"/>
        <v>104.89776509747979</v>
      </c>
      <c r="F45" s="15"/>
      <c r="G45" s="15"/>
      <c r="H45" s="15"/>
      <c r="I45" s="15"/>
      <c r="J45" s="15"/>
      <c r="K45" s="15"/>
    </row>
    <row r="46" spans="1:11" s="1" customFormat="1" ht="15" customHeight="1">
      <c r="A46" s="35" t="s">
        <v>20</v>
      </c>
      <c r="B46" s="45">
        <v>2103</v>
      </c>
      <c r="C46" s="46">
        <v>2206</v>
      </c>
      <c r="D46" s="47">
        <f t="shared" si="2"/>
        <v>104.89776509747979</v>
      </c>
      <c r="F46" s="15"/>
      <c r="G46" s="15"/>
      <c r="H46" s="15"/>
      <c r="I46" s="15"/>
      <c r="J46" s="15"/>
      <c r="K46" s="15"/>
    </row>
    <row r="47" spans="1:11" s="1" customFormat="1" ht="25.5">
      <c r="A47" s="33" t="s">
        <v>21</v>
      </c>
      <c r="B47" s="43">
        <f>SUM(B48:B48)</f>
        <v>6904</v>
      </c>
      <c r="C47" s="43">
        <f>SUM(C48:C48)</f>
        <v>6246</v>
      </c>
      <c r="D47" s="44">
        <f t="shared" si="2"/>
        <v>90.46929316338354</v>
      </c>
      <c r="F47" s="15"/>
      <c r="G47" s="15"/>
      <c r="H47" s="15"/>
      <c r="I47" s="15"/>
      <c r="J47" s="15"/>
      <c r="K47" s="15"/>
    </row>
    <row r="48" spans="1:11" s="1" customFormat="1" ht="26.25">
      <c r="A48" s="35" t="s">
        <v>22</v>
      </c>
      <c r="B48" s="45">
        <v>6904</v>
      </c>
      <c r="C48" s="46">
        <v>6246</v>
      </c>
      <c r="D48" s="47">
        <f t="shared" si="2"/>
        <v>90.46929316338354</v>
      </c>
      <c r="F48" s="15"/>
      <c r="G48" s="15"/>
      <c r="H48" s="15"/>
      <c r="I48" s="15"/>
      <c r="J48" s="15"/>
      <c r="K48" s="15"/>
    </row>
    <row r="49" spans="1:11" s="1" customFormat="1" ht="15.75">
      <c r="A49" s="36" t="s">
        <v>23</v>
      </c>
      <c r="B49" s="43">
        <f>SUM(B50:B55)</f>
        <v>115771.8</v>
      </c>
      <c r="C49" s="43">
        <f>SUM(C50:C55)</f>
        <v>87000</v>
      </c>
      <c r="D49" s="44">
        <f>C49/B49*100</f>
        <v>75.14783392846962</v>
      </c>
      <c r="F49" s="15"/>
      <c r="G49" s="15"/>
      <c r="H49" s="15"/>
      <c r="I49" s="15"/>
      <c r="J49" s="15"/>
      <c r="K49" s="15"/>
    </row>
    <row r="50" spans="1:11" s="1" customFormat="1" ht="15.75">
      <c r="A50" s="35" t="s">
        <v>24</v>
      </c>
      <c r="B50" s="63">
        <v>82</v>
      </c>
      <c r="C50" s="55">
        <v>232</v>
      </c>
      <c r="D50" s="47">
        <f>C50/B50*100</f>
        <v>282.9268292682927</v>
      </c>
      <c r="F50" s="15"/>
      <c r="G50" s="15"/>
      <c r="H50" s="15"/>
      <c r="I50" s="15"/>
      <c r="J50" s="15"/>
      <c r="K50" s="15"/>
    </row>
    <row r="51" spans="1:11" s="1" customFormat="1" ht="15.75">
      <c r="A51" s="35" t="s">
        <v>86</v>
      </c>
      <c r="B51" s="63">
        <v>0</v>
      </c>
      <c r="C51" s="55">
        <v>6919</v>
      </c>
      <c r="D51" s="47" t="e">
        <f>C51/B51*100</f>
        <v>#DIV/0!</v>
      </c>
      <c r="F51" s="15"/>
      <c r="G51" s="15"/>
      <c r="H51" s="15"/>
      <c r="I51" s="15"/>
      <c r="J51" s="15"/>
      <c r="K51" s="15"/>
    </row>
    <row r="52" spans="1:11" s="1" customFormat="1" ht="15.75">
      <c r="A52" s="35" t="s">
        <v>74</v>
      </c>
      <c r="B52" s="63">
        <v>1366</v>
      </c>
      <c r="C52" s="55">
        <v>1626</v>
      </c>
      <c r="D52" s="47" t="s">
        <v>75</v>
      </c>
      <c r="F52" s="15"/>
      <c r="G52" s="15"/>
      <c r="H52" s="15"/>
      <c r="I52" s="15"/>
      <c r="J52" s="15"/>
      <c r="K52" s="15"/>
    </row>
    <row r="53" spans="1:11" s="1" customFormat="1" ht="15.75">
      <c r="A53" s="35" t="s">
        <v>25</v>
      </c>
      <c r="B53" s="63">
        <v>14094.6</v>
      </c>
      <c r="C53" s="55">
        <v>17756</v>
      </c>
      <c r="D53" s="47">
        <f>C53/B53*100</f>
        <v>125.9773246491564</v>
      </c>
      <c r="F53" s="15"/>
      <c r="G53" s="15"/>
      <c r="H53" s="15"/>
      <c r="I53" s="15"/>
      <c r="J53" s="15"/>
      <c r="K53" s="15"/>
    </row>
    <row r="54" spans="1:11" s="1" customFormat="1" ht="15.75">
      <c r="A54" s="35" t="s">
        <v>26</v>
      </c>
      <c r="B54" s="63">
        <v>90965.7</v>
      </c>
      <c r="C54" s="55">
        <v>52985</v>
      </c>
      <c r="D54" s="47">
        <f>C54/B54*100</f>
        <v>58.24722945022135</v>
      </c>
      <c r="F54" s="15"/>
      <c r="G54" s="15"/>
      <c r="H54" s="15"/>
      <c r="I54" s="15"/>
      <c r="J54" s="15"/>
      <c r="K54" s="15"/>
    </row>
    <row r="55" spans="1:11" s="1" customFormat="1" ht="15.75" customHeight="1">
      <c r="A55" s="35" t="s">
        <v>27</v>
      </c>
      <c r="B55" s="63">
        <v>9263.5</v>
      </c>
      <c r="C55" s="55">
        <v>7482</v>
      </c>
      <c r="D55" s="47">
        <f>C55/B55*100</f>
        <v>80.76860797754628</v>
      </c>
      <c r="F55" s="15"/>
      <c r="G55" s="15"/>
      <c r="H55" s="15"/>
      <c r="I55" s="15"/>
      <c r="J55" s="15"/>
      <c r="K55" s="15"/>
    </row>
    <row r="56" spans="1:11" s="1" customFormat="1" ht="15.75">
      <c r="A56" s="36" t="s">
        <v>28</v>
      </c>
      <c r="B56" s="43">
        <f>SUM(B57:B60)</f>
        <v>357863.2</v>
      </c>
      <c r="C56" s="43">
        <f>SUM(C57:C60)</f>
        <v>435691</v>
      </c>
      <c r="D56" s="44" t="s">
        <v>75</v>
      </c>
      <c r="F56" s="15"/>
      <c r="G56" s="15"/>
      <c r="H56" s="15"/>
      <c r="I56" s="15"/>
      <c r="J56" s="15"/>
      <c r="K56" s="15"/>
    </row>
    <row r="57" spans="1:11" s="1" customFormat="1" ht="15.75">
      <c r="A57" s="35" t="s">
        <v>29</v>
      </c>
      <c r="B57" s="56">
        <v>42315.7</v>
      </c>
      <c r="C57" s="55">
        <v>126615</v>
      </c>
      <c r="D57" s="47" t="s">
        <v>75</v>
      </c>
      <c r="F57" s="15"/>
      <c r="G57" s="15"/>
      <c r="H57" s="15"/>
      <c r="I57" s="15"/>
      <c r="J57" s="15"/>
      <c r="K57" s="15"/>
    </row>
    <row r="58" spans="1:11" s="1" customFormat="1" ht="15.75">
      <c r="A58" s="37" t="s">
        <v>30</v>
      </c>
      <c r="B58" s="56">
        <v>239716.3</v>
      </c>
      <c r="C58" s="55">
        <v>228756</v>
      </c>
      <c r="D58" s="47" t="s">
        <v>75</v>
      </c>
      <c r="F58" s="15"/>
      <c r="G58" s="15"/>
      <c r="H58" s="15"/>
      <c r="I58" s="15"/>
      <c r="J58" s="15"/>
      <c r="K58" s="15"/>
    </row>
    <row r="59" spans="1:11" s="1" customFormat="1" ht="15.75">
      <c r="A59" s="35" t="s">
        <v>31</v>
      </c>
      <c r="B59" s="56">
        <v>62569.2</v>
      </c>
      <c r="C59" s="55">
        <v>65226</v>
      </c>
      <c r="D59" s="47" t="s">
        <v>75</v>
      </c>
      <c r="F59" s="15"/>
      <c r="G59" s="15"/>
      <c r="H59" s="15"/>
      <c r="I59" s="15"/>
      <c r="J59" s="15"/>
      <c r="K59" s="15"/>
    </row>
    <row r="60" spans="1:11" s="1" customFormat="1" ht="15.75">
      <c r="A60" s="35" t="s">
        <v>32</v>
      </c>
      <c r="B60" s="56">
        <v>13262</v>
      </c>
      <c r="C60" s="55">
        <v>15094</v>
      </c>
      <c r="D60" s="47">
        <f>C60/B60*100</f>
        <v>113.81390438847836</v>
      </c>
      <c r="F60" s="15"/>
      <c r="G60" s="15"/>
      <c r="H60" s="15"/>
      <c r="I60" s="15"/>
      <c r="J60" s="15"/>
      <c r="K60" s="15"/>
    </row>
    <row r="61" spans="1:11" s="1" customFormat="1" ht="15.75">
      <c r="A61" s="36" t="s">
        <v>33</v>
      </c>
      <c r="B61" s="43">
        <f>SUM(B62:B66)</f>
        <v>586165.7899999999</v>
      </c>
      <c r="C61" s="43">
        <f>SUM(C62:C66)</f>
        <v>503246</v>
      </c>
      <c r="D61" s="44">
        <f>C61/B61*100</f>
        <v>85.85386738451591</v>
      </c>
      <c r="F61" s="15"/>
      <c r="G61" s="15"/>
      <c r="H61" s="15"/>
      <c r="I61" s="15"/>
      <c r="J61" s="15"/>
      <c r="K61" s="15"/>
    </row>
    <row r="62" spans="1:11" s="1" customFormat="1" ht="15.75">
      <c r="A62" s="35" t="s">
        <v>34</v>
      </c>
      <c r="B62" s="56">
        <v>187752.9</v>
      </c>
      <c r="C62" s="55">
        <v>191051</v>
      </c>
      <c r="D62" s="47">
        <f>C62/B62*100</f>
        <v>101.75661734119686</v>
      </c>
      <c r="F62" s="15"/>
      <c r="G62" s="15"/>
      <c r="H62" s="15"/>
      <c r="I62" s="15"/>
      <c r="J62" s="15"/>
      <c r="K62" s="15"/>
    </row>
    <row r="63" spans="1:11" s="1" customFormat="1" ht="15.75">
      <c r="A63" s="35" t="s">
        <v>35</v>
      </c>
      <c r="B63" s="56">
        <v>334301.8</v>
      </c>
      <c r="C63" s="55">
        <v>249340</v>
      </c>
      <c r="D63" s="47">
        <f>C63/B63*100</f>
        <v>74.5852998697584</v>
      </c>
      <c r="F63" s="15"/>
      <c r="G63" s="15"/>
      <c r="H63" s="15"/>
      <c r="I63" s="15"/>
      <c r="J63" s="15"/>
      <c r="K63" s="15"/>
    </row>
    <row r="64" spans="1:11" s="1" customFormat="1" ht="15.75">
      <c r="A64" s="35" t="s">
        <v>62</v>
      </c>
      <c r="B64" s="56">
        <v>49660.4</v>
      </c>
      <c r="C64" s="55">
        <v>49707</v>
      </c>
      <c r="D64" s="47">
        <f>C64/B64*100</f>
        <v>100.09383734323525</v>
      </c>
      <c r="F64" s="15"/>
      <c r="G64" s="15"/>
      <c r="H64" s="15"/>
      <c r="I64" s="15"/>
      <c r="J64" s="15"/>
      <c r="K64" s="15"/>
    </row>
    <row r="65" spans="1:11" s="1" customFormat="1" ht="15.75">
      <c r="A65" s="35" t="s">
        <v>64</v>
      </c>
      <c r="B65" s="56">
        <v>215.69</v>
      </c>
      <c r="C65" s="55">
        <v>200</v>
      </c>
      <c r="D65" s="47" t="s">
        <v>75</v>
      </c>
      <c r="F65" s="15"/>
      <c r="G65" s="15"/>
      <c r="H65" s="15"/>
      <c r="I65" s="15"/>
      <c r="J65" s="15"/>
      <c r="K65" s="15"/>
    </row>
    <row r="66" spans="1:11" s="1" customFormat="1" ht="15.75">
      <c r="A66" s="35" t="s">
        <v>36</v>
      </c>
      <c r="B66" s="56">
        <v>14235</v>
      </c>
      <c r="C66" s="55">
        <v>12948</v>
      </c>
      <c r="D66" s="47">
        <f>C66/B66*100</f>
        <v>90.95890410958904</v>
      </c>
      <c r="F66" s="15"/>
      <c r="G66" s="15"/>
      <c r="H66" s="15"/>
      <c r="I66" s="15"/>
      <c r="J66" s="15"/>
      <c r="K66" s="15"/>
    </row>
    <row r="67" spans="1:11" s="1" customFormat="1" ht="15.75">
      <c r="A67" s="38" t="s">
        <v>37</v>
      </c>
      <c r="B67" s="43">
        <f>SUM(B68:B69)</f>
        <v>81188</v>
      </c>
      <c r="C67" s="43">
        <f>SUM(C68:C69)</f>
        <v>94348</v>
      </c>
      <c r="D67" s="44">
        <f>C67/B67*100</f>
        <v>116.20929201359806</v>
      </c>
      <c r="F67" s="15"/>
      <c r="G67" s="15"/>
      <c r="H67" s="15"/>
      <c r="I67" s="15"/>
      <c r="J67" s="15"/>
      <c r="K67" s="15"/>
    </row>
    <row r="68" spans="1:11" s="1" customFormat="1" ht="15.75">
      <c r="A68" s="35" t="s">
        <v>38</v>
      </c>
      <c r="B68" s="45">
        <v>74970</v>
      </c>
      <c r="C68" s="55">
        <v>88915</v>
      </c>
      <c r="D68" s="47">
        <f>C68/B68*100</f>
        <v>118.60077364279044</v>
      </c>
      <c r="F68" s="15"/>
      <c r="G68" s="15"/>
      <c r="H68" s="15"/>
      <c r="I68" s="15"/>
      <c r="J68" s="15"/>
      <c r="K68" s="15"/>
    </row>
    <row r="69" spans="1:11" s="1" customFormat="1" ht="15.75">
      <c r="A69" s="35" t="s">
        <v>39</v>
      </c>
      <c r="B69" s="45">
        <v>6218</v>
      </c>
      <c r="C69" s="55">
        <v>5433</v>
      </c>
      <c r="D69" s="47">
        <f>C69/B69*100</f>
        <v>87.37536185268576</v>
      </c>
      <c r="F69" s="15"/>
      <c r="G69" s="15"/>
      <c r="H69" s="15"/>
      <c r="I69" s="15"/>
      <c r="J69" s="15"/>
      <c r="K69" s="15"/>
    </row>
    <row r="70" spans="1:11" s="1" customFormat="1" ht="15.75">
      <c r="A70" s="36" t="s">
        <v>40</v>
      </c>
      <c r="B70" s="43">
        <f>B71+B72+B73+B74+B75</f>
        <v>165491.97</v>
      </c>
      <c r="C70" s="43">
        <f>C71+C72+C73+C74+C75</f>
        <v>156956</v>
      </c>
      <c r="D70" s="44">
        <f aca="true" t="shared" si="3" ref="D70:D82">C70/B70*100</f>
        <v>94.842063938208</v>
      </c>
      <c r="F70" s="15"/>
      <c r="G70" s="15"/>
      <c r="H70" s="15"/>
      <c r="I70" s="15"/>
      <c r="J70" s="15"/>
      <c r="K70" s="15"/>
    </row>
    <row r="71" spans="1:11" s="1" customFormat="1" ht="15.75">
      <c r="A71" s="35" t="s">
        <v>41</v>
      </c>
      <c r="B71" s="56">
        <v>2545.32</v>
      </c>
      <c r="C71" s="64">
        <v>2532</v>
      </c>
      <c r="D71" s="47">
        <f t="shared" si="3"/>
        <v>99.47668662486446</v>
      </c>
      <c r="F71" s="15"/>
      <c r="G71" s="15"/>
      <c r="H71" s="15"/>
      <c r="I71" s="15"/>
      <c r="J71" s="15"/>
      <c r="K71" s="15"/>
    </row>
    <row r="72" spans="1:11" s="1" customFormat="1" ht="15.75">
      <c r="A72" s="35" t="s">
        <v>42</v>
      </c>
      <c r="B72" s="56">
        <v>76613.39</v>
      </c>
      <c r="C72" s="64">
        <v>79114</v>
      </c>
      <c r="D72" s="47">
        <f t="shared" si="3"/>
        <v>103.26393336726125</v>
      </c>
      <c r="F72" s="15"/>
      <c r="G72" s="15"/>
      <c r="H72" s="15"/>
      <c r="I72" s="15"/>
      <c r="J72" s="15"/>
      <c r="K72" s="15"/>
    </row>
    <row r="73" spans="1:11" s="1" customFormat="1" ht="15.75">
      <c r="A73" s="35" t="s">
        <v>43</v>
      </c>
      <c r="B73" s="56">
        <v>21045.1</v>
      </c>
      <c r="C73" s="64">
        <v>9755</v>
      </c>
      <c r="D73" s="47">
        <f t="shared" si="3"/>
        <v>46.352832725907696</v>
      </c>
      <c r="F73" s="15"/>
      <c r="G73" s="15"/>
      <c r="H73" s="15"/>
      <c r="I73" s="15"/>
      <c r="J73" s="15"/>
      <c r="K73" s="15"/>
    </row>
    <row r="74" spans="1:11" s="1" customFormat="1" ht="15.75">
      <c r="A74" s="35" t="s">
        <v>44</v>
      </c>
      <c r="B74" s="56">
        <v>53245.56</v>
      </c>
      <c r="C74" s="64">
        <v>48452</v>
      </c>
      <c r="D74" s="47">
        <f t="shared" si="3"/>
        <v>90.997258738569</v>
      </c>
      <c r="F74" s="15"/>
      <c r="G74" s="15"/>
      <c r="H74" s="15"/>
      <c r="I74" s="15"/>
      <c r="J74" s="15"/>
      <c r="K74" s="15"/>
    </row>
    <row r="75" spans="1:11" s="1" customFormat="1" ht="15.75">
      <c r="A75" s="35" t="s">
        <v>45</v>
      </c>
      <c r="B75" s="56">
        <v>12042.6</v>
      </c>
      <c r="C75" s="64">
        <v>17103</v>
      </c>
      <c r="D75" s="47">
        <f t="shared" si="3"/>
        <v>142.02082606746052</v>
      </c>
      <c r="F75" s="15"/>
      <c r="G75" s="15"/>
      <c r="H75" s="15"/>
      <c r="I75" s="15"/>
      <c r="J75" s="15"/>
      <c r="K75" s="15"/>
    </row>
    <row r="76" spans="1:9" s="1" customFormat="1" ht="15.75">
      <c r="A76" s="36" t="s">
        <v>46</v>
      </c>
      <c r="B76" s="43">
        <f>SUM(B77:B79)</f>
        <v>69727.15</v>
      </c>
      <c r="C76" s="43">
        <f>SUM(C77:C79)</f>
        <v>59056</v>
      </c>
      <c r="D76" s="44">
        <f t="shared" si="3"/>
        <v>84.69584659634017</v>
      </c>
      <c r="F76" s="15"/>
      <c r="G76" s="15"/>
      <c r="H76" s="15"/>
      <c r="I76" s="15"/>
    </row>
    <row r="77" spans="1:11" s="1" customFormat="1" ht="15.75">
      <c r="A77" s="35" t="s">
        <v>47</v>
      </c>
      <c r="B77" s="56">
        <v>54784.75</v>
      </c>
      <c r="C77" s="46">
        <v>53773</v>
      </c>
      <c r="D77" s="47">
        <f t="shared" si="3"/>
        <v>98.15322694728003</v>
      </c>
      <c r="F77" s="15"/>
      <c r="G77" s="15"/>
      <c r="H77" s="15"/>
      <c r="I77" s="15"/>
      <c r="J77" s="15"/>
      <c r="K77" s="15"/>
    </row>
    <row r="78" spans="1:11" s="1" customFormat="1" ht="15.75">
      <c r="A78" s="57" t="s">
        <v>48</v>
      </c>
      <c r="B78" s="56">
        <v>10946</v>
      </c>
      <c r="C78" s="46">
        <v>0</v>
      </c>
      <c r="D78" s="47">
        <f t="shared" si="3"/>
        <v>0</v>
      </c>
      <c r="F78" s="15"/>
      <c r="G78" s="15"/>
      <c r="H78" s="15"/>
      <c r="I78" s="15"/>
      <c r="J78" s="15"/>
      <c r="K78" s="15"/>
    </row>
    <row r="79" spans="1:11" s="1" customFormat="1" ht="15.75" customHeight="1">
      <c r="A79" s="35" t="s">
        <v>49</v>
      </c>
      <c r="B79" s="56">
        <v>3996.4</v>
      </c>
      <c r="C79" s="46">
        <v>5283</v>
      </c>
      <c r="D79" s="47">
        <f t="shared" si="3"/>
        <v>132.1939745771194</v>
      </c>
      <c r="F79" s="15"/>
      <c r="G79" s="15"/>
      <c r="H79" s="15"/>
      <c r="I79" s="15"/>
      <c r="J79" s="15"/>
      <c r="K79" s="15"/>
    </row>
    <row r="80" spans="1:11" s="1" customFormat="1" ht="15.75">
      <c r="A80" s="36" t="s">
        <v>50</v>
      </c>
      <c r="B80" s="43">
        <f>B81+B82</f>
        <v>7279</v>
      </c>
      <c r="C80" s="43">
        <f>C81+C82</f>
        <v>6460</v>
      </c>
      <c r="D80" s="44">
        <f t="shared" si="3"/>
        <v>88.74845445802994</v>
      </c>
      <c r="F80" s="15"/>
      <c r="G80" s="15"/>
      <c r="H80" s="15"/>
      <c r="I80" s="15"/>
      <c r="J80" s="15"/>
      <c r="K80" s="15"/>
    </row>
    <row r="81" spans="1:11" s="1" customFormat="1" ht="15.75">
      <c r="A81" s="35" t="s">
        <v>51</v>
      </c>
      <c r="B81" s="45">
        <v>2936</v>
      </c>
      <c r="C81" s="55">
        <v>2500</v>
      </c>
      <c r="D81" s="47">
        <f t="shared" si="3"/>
        <v>85.14986376021798</v>
      </c>
      <c r="F81" s="15"/>
      <c r="G81" s="15"/>
      <c r="H81" s="15"/>
      <c r="I81" s="15"/>
      <c r="J81" s="15"/>
      <c r="K81" s="15"/>
    </row>
    <row r="82" spans="1:11" s="1" customFormat="1" ht="15.75">
      <c r="A82" s="35" t="s">
        <v>63</v>
      </c>
      <c r="B82" s="45">
        <v>4343</v>
      </c>
      <c r="C82" s="55">
        <v>3960</v>
      </c>
      <c r="D82" s="47">
        <f t="shared" si="3"/>
        <v>91.18121114437025</v>
      </c>
      <c r="F82" s="15"/>
      <c r="G82" s="15"/>
      <c r="H82" s="15"/>
      <c r="I82" s="15"/>
      <c r="J82" s="15"/>
      <c r="K82" s="15"/>
    </row>
    <row r="83" spans="1:11" s="1" customFormat="1" ht="25.5">
      <c r="A83" s="33" t="s">
        <v>52</v>
      </c>
      <c r="B83" s="43">
        <f>B84</f>
        <v>103</v>
      </c>
      <c r="C83" s="43">
        <f>C84</f>
        <v>1381</v>
      </c>
      <c r="D83" s="44" t="s">
        <v>75</v>
      </c>
      <c r="F83" s="15"/>
      <c r="G83" s="15"/>
      <c r="H83" s="15"/>
      <c r="I83" s="15"/>
      <c r="J83" s="15"/>
      <c r="K83" s="15"/>
    </row>
    <row r="84" spans="1:11" s="1" customFormat="1" ht="25.5">
      <c r="A84" s="34" t="s">
        <v>73</v>
      </c>
      <c r="B84" s="45">
        <v>103</v>
      </c>
      <c r="C84" s="46">
        <v>1381</v>
      </c>
      <c r="D84" s="47" t="s">
        <v>75</v>
      </c>
      <c r="F84" s="15"/>
      <c r="G84" s="15"/>
      <c r="H84" s="15"/>
      <c r="I84" s="15"/>
      <c r="J84" s="15"/>
      <c r="K84" s="15"/>
    </row>
    <row r="85" spans="1:11" s="1" customFormat="1" ht="15.75">
      <c r="A85" s="32" t="s">
        <v>53</v>
      </c>
      <c r="B85" s="49">
        <f>B37+B45+B47+B49+B56+B61+B67+B70+B76+B80+B83</f>
        <v>1482795.41</v>
      </c>
      <c r="C85" s="49">
        <f>C37+C45+C47+C49+C56+C61+C67+C70+C76+C80+C83</f>
        <v>1450738.8900000001</v>
      </c>
      <c r="D85" s="51">
        <f>C85/B85*100</f>
        <v>97.83810229086157</v>
      </c>
      <c r="F85" s="15"/>
      <c r="G85" s="15"/>
      <c r="H85" s="15"/>
      <c r="I85" s="15"/>
      <c r="J85" s="15"/>
      <c r="K85" s="15"/>
    </row>
    <row r="86" spans="1:11" s="1" customFormat="1" ht="15.75">
      <c r="A86" s="26" t="s">
        <v>54</v>
      </c>
      <c r="B86" s="48">
        <f>B35-B85</f>
        <v>-18906.610000000102</v>
      </c>
      <c r="C86" s="48">
        <f>C35-C85</f>
        <v>-88.39000000013039</v>
      </c>
      <c r="D86" s="54"/>
      <c r="F86" s="15"/>
      <c r="G86" s="15"/>
      <c r="H86" s="15"/>
      <c r="I86" s="15"/>
      <c r="J86" s="15"/>
      <c r="K86" s="15"/>
    </row>
    <row r="87" spans="1:7" s="1" customFormat="1" ht="12.75">
      <c r="A87" s="6"/>
      <c r="B87" s="3"/>
      <c r="C87" s="12"/>
      <c r="D87" s="3"/>
      <c r="G87" s="15"/>
    </row>
    <row r="88" spans="2:4" s="1" customFormat="1" ht="12.75">
      <c r="B88" s="4"/>
      <c r="C88" s="40"/>
      <c r="D88" s="4"/>
    </row>
    <row r="89" spans="2:4" s="1" customFormat="1" ht="12.75">
      <c r="B89" s="4"/>
      <c r="C89" s="41"/>
      <c r="D89" s="4"/>
    </row>
    <row r="90" spans="2:4" s="1" customFormat="1" ht="12.75">
      <c r="B90" s="13"/>
      <c r="C90" s="5"/>
      <c r="D90" s="5"/>
    </row>
    <row r="91" spans="2:4" ht="15">
      <c r="B91" s="14"/>
      <c r="C91" s="11"/>
      <c r="D91" s="11"/>
    </row>
    <row r="92" spans="2:4" ht="15">
      <c r="B92" s="14"/>
      <c r="C92" s="11"/>
      <c r="D92" s="11"/>
    </row>
  </sheetData>
  <sheetProtection/>
  <mergeCells count="6">
    <mergeCell ref="A1:D1"/>
    <mergeCell ref="A2:D2"/>
    <mergeCell ref="A3:D3"/>
    <mergeCell ref="A5:A6"/>
    <mergeCell ref="B5:C5"/>
    <mergeCell ref="D5:D6"/>
  </mergeCells>
  <conditionalFormatting sqref="C38:C44 C68 C81">
    <cfRule type="expression" priority="14" dxfId="47" stopIfTrue="1">
      <formula>$C38=""</formula>
    </cfRule>
  </conditionalFormatting>
  <conditionalFormatting sqref="C50:C55">
    <cfRule type="expression" priority="13" dxfId="47" stopIfTrue="1">
      <formula>$C50=""</formula>
    </cfRule>
  </conditionalFormatting>
  <conditionalFormatting sqref="C57:C60">
    <cfRule type="expression" priority="12" dxfId="47" stopIfTrue="1">
      <formula>$C57=""</formula>
    </cfRule>
  </conditionalFormatting>
  <conditionalFormatting sqref="C62:C66">
    <cfRule type="expression" priority="11" dxfId="47" stopIfTrue="1">
      <formula>$C62=""</formula>
    </cfRule>
  </conditionalFormatting>
  <conditionalFormatting sqref="C69">
    <cfRule type="expression" priority="10" dxfId="47" stopIfTrue="1">
      <formula>$C69=""</formula>
    </cfRule>
  </conditionalFormatting>
  <conditionalFormatting sqref="C71:C75">
    <cfRule type="expression" priority="9" dxfId="47" stopIfTrue="1">
      <formula>$C71=""</formula>
    </cfRule>
  </conditionalFormatting>
  <conditionalFormatting sqref="C82">
    <cfRule type="expression" priority="8" dxfId="47" stopIfTrue="1">
      <formula>$C82=""</formula>
    </cfRule>
  </conditionalFormatting>
  <conditionalFormatting sqref="B38:B44">
    <cfRule type="expression" priority="7" dxfId="47" stopIfTrue="1">
      <formula>$C38=""</formula>
    </cfRule>
  </conditionalFormatting>
  <conditionalFormatting sqref="B71:B75">
    <cfRule type="expression" priority="3" dxfId="47" stopIfTrue="1">
      <formula>$C71=""</formula>
    </cfRule>
  </conditionalFormatting>
  <conditionalFormatting sqref="B50:B55">
    <cfRule type="expression" priority="6" dxfId="47" stopIfTrue="1">
      <formula>$C50=""</formula>
    </cfRule>
  </conditionalFormatting>
  <conditionalFormatting sqref="B57:B60">
    <cfRule type="expression" priority="5" dxfId="47" stopIfTrue="1">
      <formula>$C57=""</formula>
    </cfRule>
  </conditionalFormatting>
  <conditionalFormatting sqref="B62:B66">
    <cfRule type="expression" priority="4" dxfId="47" stopIfTrue="1">
      <formula>$C62=""</formula>
    </cfRule>
  </conditionalFormatting>
  <conditionalFormatting sqref="A78">
    <cfRule type="expression" priority="2" dxfId="47" stopIfTrue="1">
      <formula>$C78=""</formula>
    </cfRule>
  </conditionalFormatting>
  <conditionalFormatting sqref="B77:B79">
    <cfRule type="expression" priority="1" dxfId="47" stopIfTrue="1">
      <formula>$C77=""</formula>
    </cfRule>
  </conditionalFormatting>
  <printOptions/>
  <pageMargins left="0.2362204724409449" right="0.2362204724409449" top="0.7480314960629921" bottom="0.1968503937007874" header="0.31496062992125984" footer="0.31496062992125984"/>
  <pageSetup fitToHeight="0" fitToWidth="1"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Малышева Л.М.</dc:creator>
  <cp:keywords/>
  <dc:description/>
  <cp:lastModifiedBy>04</cp:lastModifiedBy>
  <cp:lastPrinted>2022-03-25T06:53:54Z</cp:lastPrinted>
  <dcterms:created xsi:type="dcterms:W3CDTF">2016-04-19T03:47:41Z</dcterms:created>
  <dcterms:modified xsi:type="dcterms:W3CDTF">2022-03-28T10:08:11Z</dcterms:modified>
  <cp:category/>
  <cp:version/>
  <cp:contentType/>
  <cp:contentStatus/>
</cp:coreProperties>
</file>